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0" windowWidth="19140" windowHeight="5590"/>
  </bookViews>
  <sheets>
    <sheet name="Technology" sheetId="1" r:id="rId1"/>
  </sheets>
  <externalReferences>
    <externalReference r:id="rId2"/>
  </externalReferences>
  <definedNames>
    <definedName name="Bud_Yr">'[1]Top Sheet'!$C$2</definedName>
    <definedName name="dddd">#REF!</definedName>
  </definedNames>
  <calcPr calcId="144525"/>
</workbook>
</file>

<file path=xl/calcChain.xml><?xml version="1.0" encoding="utf-8"?>
<calcChain xmlns="http://schemas.openxmlformats.org/spreadsheetml/2006/main">
  <c r="H29" i="1" l="1"/>
  <c r="G29" i="1"/>
  <c r="F29" i="1"/>
  <c r="E29" i="1"/>
  <c r="G15" i="1"/>
  <c r="F15" i="1"/>
  <c r="E15" i="1"/>
  <c r="E7" i="1"/>
  <c r="H14" i="1"/>
  <c r="H11" i="1"/>
  <c r="H10" i="1"/>
  <c r="H6" i="1"/>
  <c r="C29" i="1"/>
  <c r="C18" i="1"/>
  <c r="C17" i="1"/>
  <c r="C15" i="1"/>
  <c r="C19" i="1" l="1"/>
  <c r="H15" i="1"/>
</calcChain>
</file>

<file path=xl/sharedStrings.xml><?xml version="1.0" encoding="utf-8"?>
<sst xmlns="http://schemas.openxmlformats.org/spreadsheetml/2006/main" count="44" uniqueCount="38">
  <si>
    <t>Technology Budget 2025</t>
  </si>
  <si>
    <t>Recurring: Operating Budget</t>
  </si>
  <si>
    <t>Monthly</t>
  </si>
  <si>
    <t>ShareFaith website Hosting</t>
  </si>
  <si>
    <t>Office Equip</t>
  </si>
  <si>
    <t>Internet Service</t>
  </si>
  <si>
    <t>In-House Technology Support (Anton)</t>
  </si>
  <si>
    <t>Out-Trend Micro Subscription</t>
  </si>
  <si>
    <t>ATT Office@Hand Telephone Service</t>
  </si>
  <si>
    <t>Telephone</t>
  </si>
  <si>
    <t>ATT analog Line Service (Alarm, Elevator, etc)</t>
  </si>
  <si>
    <t>Rotation Upgrade of Computers</t>
  </si>
  <si>
    <t>NEW:  Budget goes into Dedicated fund if not used in current year</t>
  </si>
  <si>
    <t>Other Misc</t>
  </si>
  <si>
    <t>Zoom Subscription</t>
  </si>
  <si>
    <t>Total Operating Budget</t>
  </si>
  <si>
    <t>Comes out of Office Equip</t>
  </si>
  <si>
    <t>Comes out of Telephone</t>
  </si>
  <si>
    <t>Incremental to Operating Budget</t>
  </si>
  <si>
    <t>New Initiatives:  Dedicated Fund</t>
  </si>
  <si>
    <t>PC/Switch/Hareware Updates</t>
  </si>
  <si>
    <t>Sound System Training</t>
  </si>
  <si>
    <t>Second Livestream camera and set up</t>
  </si>
  <si>
    <t>2nd Camera - provides more interesting viewing, easier operation, and options (still only one person required)</t>
  </si>
  <si>
    <t>Video/Podcast Studio</t>
  </si>
  <si>
    <t>Tele-conference Equipment</t>
  </si>
  <si>
    <t>Easier usage and better quality - Family room?</t>
  </si>
  <si>
    <t>Network Upgrade/Discovery/Documentation</t>
  </si>
  <si>
    <t>Network Technician to document</t>
  </si>
  <si>
    <t>Total Dedicated Fund</t>
  </si>
  <si>
    <t>2024 Budget</t>
  </si>
  <si>
    <t>2024 Actual YTD - August</t>
  </si>
  <si>
    <t xml:space="preserve">2025 Budget   </t>
  </si>
  <si>
    <t>Montly</t>
  </si>
  <si>
    <t>Full Year</t>
  </si>
  <si>
    <t>2024 Remainder to Spend</t>
  </si>
  <si>
    <t>Account was in for 2023</t>
  </si>
  <si>
    <t>Adobe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</si>
</sst>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43" fontId="5" fillId="0" borderId="0" xfId="1" applyFont="1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4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0" fillId="0" borderId="0" xfId="0" applyBorder="1" applyAlignment="1">
      <alignment vertical="center"/>
    </xf>
    <xf numFmtId="2" fontId="5" fillId="0" borderId="4" xfId="0" applyNumberFormat="1" applyFont="1" applyBorder="1" applyAlignment="1">
      <alignment vertical="center"/>
    </xf>
    <xf numFmtId="0" fontId="0" fillId="0" borderId="5" xfId="0" applyBorder="1" applyAlignment="1">
      <alignment vertical="center" wrapText="1"/>
    </xf>
    <xf numFmtId="0" fontId="2" fillId="0" borderId="4" xfId="0" applyFont="1" applyBorder="1" applyAlignment="1">
      <alignment vertical="center"/>
    </xf>
    <xf numFmtId="43" fontId="2" fillId="0" borderId="0" xfId="0" applyNumberFormat="1" applyFont="1" applyBorder="1" applyAlignment="1">
      <alignment vertical="center"/>
    </xf>
    <xf numFmtId="43" fontId="0" fillId="0" borderId="0" xfId="0" applyNumberFormat="1" applyBorder="1" applyAlignment="1">
      <alignment vertical="center"/>
    </xf>
    <xf numFmtId="0" fontId="2" fillId="0" borderId="6" xfId="0" applyFont="1" applyBorder="1" applyAlignment="1">
      <alignment vertical="center"/>
    </xf>
    <xf numFmtId="43" fontId="2" fillId="0" borderId="7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3" fontId="5" fillId="0" borderId="5" xfId="1" applyFont="1" applyBorder="1" applyAlignment="1">
      <alignment vertical="center"/>
    </xf>
    <xf numFmtId="43" fontId="6" fillId="0" borderId="5" xfId="1" applyFont="1" applyBorder="1" applyAlignment="1">
      <alignment vertical="center"/>
    </xf>
    <xf numFmtId="43" fontId="2" fillId="0" borderId="4" xfId="0" applyNumberFormat="1" applyFont="1" applyBorder="1" applyAlignment="1">
      <alignment vertical="center"/>
    </xf>
    <xf numFmtId="43" fontId="2" fillId="0" borderId="5" xfId="0" applyNumberFormat="1" applyFont="1" applyBorder="1" applyAlignment="1">
      <alignment vertical="center"/>
    </xf>
    <xf numFmtId="43" fontId="2" fillId="0" borderId="6" xfId="0" applyNumberFormat="1" applyFont="1" applyBorder="1" applyAlignment="1">
      <alignment vertical="center"/>
    </xf>
    <xf numFmtId="43" fontId="2" fillId="0" borderId="8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vertical="center"/>
    </xf>
    <xf numFmtId="43" fontId="6" fillId="2" borderId="4" xfId="1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43" fontId="0" fillId="3" borderId="4" xfId="0" applyNumberFormat="1" applyFill="1" applyBorder="1" applyAlignment="1">
      <alignment vertical="center"/>
    </xf>
    <xf numFmtId="43" fontId="0" fillId="3" borderId="5" xfId="0" applyNumberFormat="1" applyFill="1" applyBorder="1" applyAlignment="1">
      <alignment vertical="center"/>
    </xf>
    <xf numFmtId="43" fontId="2" fillId="3" borderId="4" xfId="0" applyNumberFormat="1" applyFont="1" applyFill="1" applyBorder="1" applyAlignment="1">
      <alignment vertical="center"/>
    </xf>
    <xf numFmtId="43" fontId="2" fillId="3" borderId="5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3" borderId="0" xfId="0" applyFill="1" applyBorder="1" applyAlignment="1">
      <alignment vertical="center"/>
    </xf>
    <xf numFmtId="43" fontId="0" fillId="3" borderId="0" xfId="0" applyNumberFormat="1" applyFill="1" applyBorder="1" applyAlignment="1">
      <alignment vertical="center"/>
    </xf>
    <xf numFmtId="43" fontId="2" fillId="3" borderId="0" xfId="0" applyNumberFormat="1" applyFon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43" fontId="0" fillId="3" borderId="8" xfId="0" applyNumberForma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177800</xdr:rowOff>
    </xdr:from>
    <xdr:to>
      <xdr:col>8</xdr:col>
      <xdr:colOff>6350</xdr:colOff>
      <xdr:row>20</xdr:row>
      <xdr:rowOff>6350</xdr:rowOff>
    </xdr:to>
    <xdr:cxnSp macro="">
      <xdr:nvCxnSpPr>
        <xdr:cNvPr id="2" name="Straight Connector 1"/>
        <xdr:cNvCxnSpPr/>
      </xdr:nvCxnSpPr>
      <xdr:spPr>
        <a:xfrm flipV="1">
          <a:off x="0" y="3975100"/>
          <a:ext cx="7893050" cy="12700"/>
        </a:xfrm>
        <a:prstGeom prst="line">
          <a:avLst/>
        </a:prstGeom>
        <a:ln w="444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Budget%20propos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Summary New Year"/>
      <sheetName val="Annual Report"/>
      <sheetName val="New Year-Full Year"/>
      <sheetName val="Analysis of Rates"/>
      <sheetName val="Technology"/>
      <sheetName val="Year End Overage"/>
      <sheetName val="John"/>
      <sheetName val="Ryan"/>
      <sheetName val="Ryan G - First Pay"/>
      <sheetName val="Housing Letter"/>
      <sheetName val="Band and Other Music"/>
      <sheetName val="Income Pacing"/>
      <sheetName val="Rates for Cheryl"/>
      <sheetName val="Comparison"/>
      <sheetName val="10 year Experience"/>
      <sheetName val="Pastor Kelly"/>
      <sheetName val="Interim Pastor"/>
      <sheetName val="2023 Est-P Kelly"/>
      <sheetName val="Glen and Cheryl"/>
      <sheetName val="Pie Chart"/>
      <sheetName val="Expenses"/>
      <sheetName val="Benevolence"/>
      <sheetName val="Dec Council Meeting"/>
      <sheetName val="Options"/>
      <sheetName val="PK to Cheryl"/>
      <sheetName val="Pastor Karen"/>
      <sheetName val="Cheryl Salary Range"/>
    </sheetNames>
    <sheetDataSet>
      <sheetData sheetId="0">
        <row r="2">
          <cell r="C2">
            <v>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showGridLines="0" tabSelected="1" topLeftCell="A16" workbookViewId="0">
      <selection activeCell="I20" sqref="I20"/>
    </sheetView>
  </sheetViews>
  <sheetFormatPr defaultRowHeight="14.5" x14ac:dyDescent="0.35"/>
  <cols>
    <col min="1" max="1" width="37.6328125" style="2" customWidth="1"/>
    <col min="2" max="2" width="8.7265625" style="2"/>
    <col min="3" max="3" width="10.90625" style="2" customWidth="1"/>
    <col min="4" max="4" width="27.36328125" style="2" customWidth="1"/>
    <col min="5" max="5" width="12.453125" style="2" customWidth="1"/>
    <col min="6" max="6" width="14.08984375" style="2" customWidth="1"/>
    <col min="7" max="7" width="12.453125" style="2" customWidth="1"/>
    <col min="8" max="8" width="10.90625" style="2" customWidth="1"/>
    <col min="9" max="16384" width="8.7265625" style="2"/>
  </cols>
  <sheetData>
    <row r="2" spans="1:8" ht="24" thickBot="1" x14ac:dyDescent="0.4">
      <c r="A2" s="1" t="s">
        <v>0</v>
      </c>
      <c r="B2" s="1"/>
      <c r="C2" s="1"/>
      <c r="D2" s="1"/>
      <c r="E2" s="1"/>
      <c r="F2" s="1"/>
      <c r="G2" s="1"/>
      <c r="H2" s="1"/>
    </row>
    <row r="3" spans="1:8" ht="28" customHeight="1" x14ac:dyDescent="0.35">
      <c r="B3" s="20" t="s">
        <v>30</v>
      </c>
      <c r="C3" s="21"/>
      <c r="D3" s="22"/>
      <c r="E3" s="31" t="s">
        <v>31</v>
      </c>
      <c r="F3" s="48" t="s">
        <v>35</v>
      </c>
      <c r="G3" s="23" t="s">
        <v>32</v>
      </c>
      <c r="H3" s="24"/>
    </row>
    <row r="4" spans="1:8" ht="21" customHeight="1" thickBot="1" x14ac:dyDescent="0.4">
      <c r="A4" s="3" t="s">
        <v>1</v>
      </c>
      <c r="B4" s="17" t="s">
        <v>2</v>
      </c>
      <c r="C4" s="38" t="s">
        <v>34</v>
      </c>
      <c r="D4" s="39" t="s">
        <v>36</v>
      </c>
      <c r="E4" s="35"/>
      <c r="F4" s="49"/>
      <c r="G4" s="36" t="s">
        <v>33</v>
      </c>
      <c r="H4" s="37" t="s">
        <v>34</v>
      </c>
    </row>
    <row r="5" spans="1:8" x14ac:dyDescent="0.35">
      <c r="A5" s="2" t="s">
        <v>3</v>
      </c>
      <c r="B5" s="6"/>
      <c r="C5" s="7">
        <v>1008</v>
      </c>
      <c r="D5" s="8" t="s">
        <v>4</v>
      </c>
      <c r="E5" s="32"/>
      <c r="F5" s="7"/>
      <c r="G5" s="6"/>
      <c r="H5" s="25"/>
    </row>
    <row r="6" spans="1:8" x14ac:dyDescent="0.35">
      <c r="A6" s="2" t="s">
        <v>5</v>
      </c>
      <c r="B6" s="9">
        <v>112.35</v>
      </c>
      <c r="C6" s="10">
        <v>1348.2</v>
      </c>
      <c r="D6" s="8" t="s">
        <v>4</v>
      </c>
      <c r="E6" s="33"/>
      <c r="F6" s="10"/>
      <c r="G6" s="9"/>
      <c r="H6" s="26">
        <f>+G6*12</f>
        <v>0</v>
      </c>
    </row>
    <row r="7" spans="1:8" x14ac:dyDescent="0.35">
      <c r="A7" s="2" t="s">
        <v>37</v>
      </c>
      <c r="B7" s="6"/>
      <c r="C7" s="11"/>
      <c r="D7" s="8"/>
      <c r="E7" s="40">
        <f>55.63*12</f>
        <v>667.56000000000006</v>
      </c>
      <c r="F7" s="11"/>
      <c r="G7" s="6"/>
      <c r="H7" s="8"/>
    </row>
    <row r="8" spans="1:8" x14ac:dyDescent="0.35">
      <c r="A8" s="2" t="s">
        <v>6</v>
      </c>
      <c r="B8" s="6"/>
      <c r="C8" s="7">
        <v>500</v>
      </c>
      <c r="D8" s="8" t="s">
        <v>4</v>
      </c>
      <c r="E8" s="32"/>
      <c r="F8" s="7"/>
      <c r="G8" s="6"/>
      <c r="H8" s="25"/>
    </row>
    <row r="9" spans="1:8" x14ac:dyDescent="0.35">
      <c r="A9" s="2" t="s">
        <v>7</v>
      </c>
      <c r="B9" s="6"/>
      <c r="C9" s="7">
        <v>300</v>
      </c>
      <c r="D9" s="8" t="s">
        <v>4</v>
      </c>
      <c r="E9" s="32"/>
      <c r="F9" s="7"/>
      <c r="G9" s="6"/>
      <c r="H9" s="25"/>
    </row>
    <row r="10" spans="1:8" x14ac:dyDescent="0.35">
      <c r="A10" s="2" t="s">
        <v>8</v>
      </c>
      <c r="B10" s="12">
        <v>160</v>
      </c>
      <c r="C10" s="10">
        <v>1920</v>
      </c>
      <c r="D10" s="8" t="s">
        <v>9</v>
      </c>
      <c r="E10" s="33"/>
      <c r="F10" s="10"/>
      <c r="G10" s="12"/>
      <c r="H10" s="26">
        <f>+G10*12</f>
        <v>0</v>
      </c>
    </row>
    <row r="11" spans="1:8" x14ac:dyDescent="0.35">
      <c r="A11" s="2" t="s">
        <v>10</v>
      </c>
      <c r="B11" s="12">
        <v>118.6</v>
      </c>
      <c r="C11" s="10">
        <v>1423.2</v>
      </c>
      <c r="D11" s="8" t="s">
        <v>9</v>
      </c>
      <c r="E11" s="33"/>
      <c r="F11" s="10"/>
      <c r="G11" s="12"/>
      <c r="H11" s="26">
        <f>+G11*12</f>
        <v>0</v>
      </c>
    </row>
    <row r="12" spans="1:8" ht="49" customHeight="1" x14ac:dyDescent="0.35">
      <c r="A12" s="2" t="s">
        <v>11</v>
      </c>
      <c r="B12" s="12"/>
      <c r="C12" s="7">
        <v>2000</v>
      </c>
      <c r="D12" s="13" t="s">
        <v>12</v>
      </c>
      <c r="E12" s="32"/>
      <c r="F12" s="7"/>
      <c r="G12" s="12"/>
      <c r="H12" s="25"/>
    </row>
    <row r="13" spans="1:8" x14ac:dyDescent="0.35">
      <c r="A13" s="2" t="s">
        <v>13</v>
      </c>
      <c r="B13" s="12"/>
      <c r="C13" s="7">
        <v>700.6</v>
      </c>
      <c r="D13" s="8"/>
      <c r="E13" s="32"/>
      <c r="F13" s="7"/>
      <c r="G13" s="12"/>
      <c r="H13" s="25"/>
    </row>
    <row r="14" spans="1:8" x14ac:dyDescent="0.35">
      <c r="A14" s="2" t="s">
        <v>14</v>
      </c>
      <c r="B14" s="12">
        <v>25</v>
      </c>
      <c r="C14" s="10">
        <v>300</v>
      </c>
      <c r="D14" s="8" t="s">
        <v>4</v>
      </c>
      <c r="E14" s="33"/>
      <c r="F14" s="10"/>
      <c r="G14" s="12"/>
      <c r="H14" s="26">
        <f>+G14*12</f>
        <v>0</v>
      </c>
    </row>
    <row r="15" spans="1:8" x14ac:dyDescent="0.35">
      <c r="A15" s="3" t="s">
        <v>15</v>
      </c>
      <c r="B15" s="14"/>
      <c r="C15" s="15">
        <f>SUM(C5:C14)</f>
        <v>9500</v>
      </c>
      <c r="D15" s="8"/>
      <c r="E15" s="15">
        <f>SUM(E5:E14)</f>
        <v>667.56000000000006</v>
      </c>
      <c r="F15" s="15">
        <f>SUM(F5:F14)</f>
        <v>0</v>
      </c>
      <c r="G15" s="27">
        <f>SUM(G5:G14)</f>
        <v>0</v>
      </c>
      <c r="H15" s="28">
        <f>SUM(H5:H14)</f>
        <v>0</v>
      </c>
    </row>
    <row r="16" spans="1:8" x14ac:dyDescent="0.35">
      <c r="B16" s="6"/>
      <c r="C16" s="11"/>
      <c r="D16" s="8"/>
      <c r="E16" s="41"/>
      <c r="F16" s="50"/>
      <c r="G16" s="41"/>
      <c r="H16" s="42"/>
    </row>
    <row r="17" spans="1:8" x14ac:dyDescent="0.35">
      <c r="A17" s="2" t="s">
        <v>16</v>
      </c>
      <c r="B17" s="6"/>
      <c r="C17" s="16">
        <f>+C5+C6+C8+C9+C14</f>
        <v>3456.2</v>
      </c>
      <c r="D17" s="8"/>
      <c r="E17" s="43"/>
      <c r="F17" s="51"/>
      <c r="G17" s="41"/>
      <c r="H17" s="44"/>
    </row>
    <row r="18" spans="1:8" x14ac:dyDescent="0.35">
      <c r="A18" s="2" t="s">
        <v>17</v>
      </c>
      <c r="B18" s="6"/>
      <c r="C18" s="16">
        <f>+C10+C11</f>
        <v>3343.2</v>
      </c>
      <c r="D18" s="8"/>
      <c r="E18" s="43"/>
      <c r="F18" s="51"/>
      <c r="G18" s="41"/>
      <c r="H18" s="44"/>
    </row>
    <row r="19" spans="1:8" x14ac:dyDescent="0.35">
      <c r="A19" s="3" t="s">
        <v>18</v>
      </c>
      <c r="B19" s="14"/>
      <c r="C19" s="15">
        <f>+C15-C17-C18</f>
        <v>2700.6000000000004</v>
      </c>
      <c r="D19" s="8"/>
      <c r="E19" s="45"/>
      <c r="F19" s="52"/>
      <c r="G19" s="47"/>
      <c r="H19" s="46"/>
    </row>
    <row r="20" spans="1:8" ht="15" thickBot="1" x14ac:dyDescent="0.4">
      <c r="B20" s="6"/>
      <c r="C20" s="16"/>
      <c r="D20" s="8"/>
      <c r="E20" s="43"/>
      <c r="F20" s="51"/>
      <c r="G20" s="53"/>
      <c r="H20" s="54"/>
    </row>
    <row r="21" spans="1:8" x14ac:dyDescent="0.35">
      <c r="B21" s="6"/>
      <c r="C21" s="11"/>
      <c r="D21" s="8"/>
      <c r="E21" s="34"/>
      <c r="F21" s="11"/>
      <c r="G21" s="4"/>
      <c r="H21" s="5"/>
    </row>
    <row r="22" spans="1:8" x14ac:dyDescent="0.35">
      <c r="A22" s="3" t="s">
        <v>19</v>
      </c>
      <c r="B22" s="6"/>
      <c r="C22" s="11"/>
      <c r="D22" s="8"/>
      <c r="E22" s="34"/>
      <c r="F22" s="11"/>
      <c r="G22" s="6"/>
      <c r="H22" s="8"/>
    </row>
    <row r="23" spans="1:8" x14ac:dyDescent="0.35">
      <c r="A23" s="2" t="s">
        <v>20</v>
      </c>
      <c r="B23" s="6"/>
      <c r="C23" s="7">
        <v>2000</v>
      </c>
      <c r="D23" s="8"/>
      <c r="E23" s="32"/>
      <c r="F23" s="7"/>
      <c r="G23" s="6"/>
      <c r="H23" s="25"/>
    </row>
    <row r="24" spans="1:8" x14ac:dyDescent="0.35">
      <c r="A24" s="2" t="s">
        <v>21</v>
      </c>
      <c r="B24" s="6"/>
      <c r="C24" s="7">
        <v>500</v>
      </c>
      <c r="D24" s="8"/>
      <c r="E24" s="32"/>
      <c r="F24" s="7"/>
      <c r="G24" s="6"/>
      <c r="H24" s="25"/>
    </row>
    <row r="25" spans="1:8" ht="58" x14ac:dyDescent="0.35">
      <c r="A25" s="2" t="s">
        <v>22</v>
      </c>
      <c r="B25" s="6"/>
      <c r="C25" s="7">
        <v>1000</v>
      </c>
      <c r="D25" s="13" t="s">
        <v>23</v>
      </c>
      <c r="E25" s="32"/>
      <c r="F25" s="7"/>
      <c r="G25" s="6"/>
      <c r="H25" s="25"/>
    </row>
    <row r="26" spans="1:8" x14ac:dyDescent="0.35">
      <c r="A26" s="2" t="s">
        <v>24</v>
      </c>
      <c r="B26" s="6"/>
      <c r="C26" s="7">
        <v>5000</v>
      </c>
      <c r="D26" s="8"/>
      <c r="E26" s="32">
        <v>3517.24</v>
      </c>
      <c r="F26" s="7"/>
      <c r="G26" s="6"/>
      <c r="H26" s="25"/>
    </row>
    <row r="27" spans="1:8" ht="29" x14ac:dyDescent="0.35">
      <c r="A27" s="2" t="s">
        <v>25</v>
      </c>
      <c r="B27" s="6"/>
      <c r="C27" s="7">
        <v>2500</v>
      </c>
      <c r="D27" s="13" t="s">
        <v>26</v>
      </c>
      <c r="E27" s="32"/>
      <c r="F27" s="7"/>
      <c r="G27" s="6"/>
      <c r="H27" s="25"/>
    </row>
    <row r="28" spans="1:8" ht="29" x14ac:dyDescent="0.35">
      <c r="A28" s="2" t="s">
        <v>27</v>
      </c>
      <c r="B28" s="6"/>
      <c r="C28" s="7">
        <v>250</v>
      </c>
      <c r="D28" s="13" t="s">
        <v>28</v>
      </c>
      <c r="E28" s="32"/>
      <c r="F28" s="7"/>
      <c r="G28" s="6"/>
      <c r="H28" s="25"/>
    </row>
    <row r="29" spans="1:8" ht="15" thickBot="1" x14ac:dyDescent="0.4">
      <c r="A29" s="3" t="s">
        <v>29</v>
      </c>
      <c r="B29" s="17"/>
      <c r="C29" s="18">
        <f>SUM(C23:C28)</f>
        <v>11250</v>
      </c>
      <c r="D29" s="19"/>
      <c r="E29" s="18">
        <f>SUM(E23:E28)</f>
        <v>3517.24</v>
      </c>
      <c r="F29" s="18">
        <f>SUM(F23:F28)</f>
        <v>0</v>
      </c>
      <c r="G29" s="29">
        <f>SUM(G23:G28)</f>
        <v>0</v>
      </c>
      <c r="H29" s="30">
        <f>SUM(H23:H28)</f>
        <v>0</v>
      </c>
    </row>
  </sheetData>
  <mergeCells count="5">
    <mergeCell ref="A2:H2"/>
    <mergeCell ref="G3:H3"/>
    <mergeCell ref="E3:E4"/>
    <mergeCell ref="F3:F4"/>
    <mergeCell ref="B3:D3"/>
  </mergeCells>
  <printOptions horizontalCentered="1"/>
  <pageMargins left="0.2" right="0.2" top="0.75" bottom="0.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Technology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2024-09-12T20:22:15Z</dcterms:created>
  <dcterms:modified xsi:type="dcterms:W3CDTF">2024-09-12T20:35:41Z</dcterms:modified>
</cp:coreProperties>
</file>